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<sst xmlns="http://schemas.openxmlformats.org/spreadsheetml/2006/main" count="98" uniqueCount="74">
  <si>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</si>
  <si>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</si>
  <si>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</si>
  <si>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</si>
  <si>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</si>
  <si>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</si>
  <si>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</si>
  <si>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</si>
  <si>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</si>
  <si>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</si>
  <si>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</si>
  <si>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</si>
  <si>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</si>
  <si>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</si>
  <si>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</si>
  <si>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</si>
  <si>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</si>
  <si>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</si>
  <si>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</si>
  <si>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</si>
  <si>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"DON L.MILANI"</t>
  </si>
  <si>
    <t>88046 LAMEZIA TERME (CZ) VIA MAGGIORDOMO C.F. 82006630790 C.M. CZIC862009</t>
  </si>
  <si>
    <t>1/PA del 13/01/2020</t>
  </si>
  <si>
    <t>2 del 02/01/2020</t>
  </si>
  <si>
    <t>04 del 09/01/2020</t>
  </si>
  <si>
    <t>9 del 24/01/2020</t>
  </si>
  <si>
    <t>8720017925 del 07/02/2020</t>
  </si>
  <si>
    <t>V3-2513 del 31/01/2020</t>
  </si>
  <si>
    <t>39 del 19/02/2020</t>
  </si>
  <si>
    <t>22/PA del 21/02/2020</t>
  </si>
  <si>
    <t>32 del 25/02/2020</t>
  </si>
  <si>
    <t>20PA-00355 del 28/02/2020</t>
  </si>
  <si>
    <t>V2/019641 del 28/02/2020</t>
  </si>
  <si>
    <t>20PAS0000576 del 31/01/2020</t>
  </si>
  <si>
    <t>2/PA del 18/03/2020</t>
  </si>
  <si>
    <t>1/PA del 18/03/2020</t>
  </si>
  <si>
    <t>5/PA del 03/04/2020</t>
  </si>
  <si>
    <t>77E del 30/03/2020</t>
  </si>
  <si>
    <t>66 del 09/05/2020</t>
  </si>
  <si>
    <t>9/PA del 12/05/2020</t>
  </si>
  <si>
    <t>116E del 14/05/2020</t>
  </si>
  <si>
    <t>20204E10745 del 09/05/2020</t>
  </si>
  <si>
    <t>14/PA del 04/06/2020</t>
  </si>
  <si>
    <t>68/FE del 09/06/2020</t>
  </si>
  <si>
    <t>145E del 13/06/2020</t>
  </si>
  <si>
    <t>158E del 22/06/2020</t>
  </si>
  <si>
    <t>23/PA del 23/06/2020</t>
  </si>
  <si>
    <t>1500129149 del 23/06/2020</t>
  </si>
  <si>
    <t>4/PA/2020 del 30/06/2020</t>
  </si>
  <si>
    <t>37 del 06/07/2020</t>
  </si>
  <si>
    <t>V3-7128 del 06/07/2020</t>
  </si>
  <si>
    <t>2020 113 /PA del 07/07/2020</t>
  </si>
  <si>
    <t>16/PA del 09/07/2020</t>
  </si>
  <si>
    <t>185E del 08/07/2020</t>
  </si>
  <si>
    <t>4 del 13/07/2020</t>
  </si>
  <si>
    <t>FPA 2/20 del 13/07/2020</t>
  </si>
  <si>
    <t>FATTPA 5_20 del 18/07/2020</t>
  </si>
  <si>
    <t>25/FPA del 27/07/2020</t>
  </si>
  <si>
    <t>1020222016 del 03/08/2020</t>
  </si>
  <si>
    <t>20/PA del 14/08/2020</t>
  </si>
  <si>
    <t>20PA-01524 del 31/07/2020</t>
  </si>
  <si>
    <t>01 del 25/08/2020</t>
  </si>
  <si>
    <t>22/PA del 10/09/2020</t>
  </si>
  <si>
    <t>1438 del 25/09/2020</t>
  </si>
  <si>
    <t>24/PA del 02/10/2020</t>
  </si>
  <si>
    <t>47/FPA del 06/10/2020</t>
  </si>
  <si>
    <t>FPA 4/20 del 30/09/2020</t>
  </si>
  <si>
    <t>FPA 20/20 del 30/10/2020</t>
  </si>
  <si>
    <t>28/PA del 05/11/2020</t>
  </si>
  <si>
    <t>FPA_17 del 16/11/2020</t>
  </si>
  <si>
    <t>240/PA del 17/11/2020</t>
  </si>
  <si>
    <t>35/PA del 01/12/2020</t>
  </si>
  <si>
    <t>000000002909 del 10/12/2020</t>
  </si>
  <si>
    <t>FPA 2/20 del 16/12/2020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</si>
</sst>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52</v>
      </c>
      <c r="B10" s="37"/>
      <c r="C10" s="50">
        <f>SUM(C16:D19)</f>
        <v>60206.880000000005</v>
      </c>
      <c r="D10" s="37"/>
      <c r="E10" s="38">
        <f>('Trimestre 1'!H1+'Trimestre 2'!H1+'Trimestre 3'!H1+'Trimestre 4'!H1)/C10</f>
        <v>-23.90954571969183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14</v>
      </c>
      <c r="C16" s="51">
        <f>'Trimestre 1'!B1</f>
        <v>6582.17</v>
      </c>
      <c r="D16" s="52"/>
      <c r="E16" s="51">
        <f>'Trimestre 1'!G1</f>
        <v>-23.620126797089714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12</v>
      </c>
      <c r="C17" s="51">
        <f>'Trimestre 2'!B1</f>
        <v>16937.440000000002</v>
      </c>
      <c r="D17" s="52"/>
      <c r="E17" s="51">
        <f>'Trimestre 2'!G1</f>
        <v>-26.20956118516139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14</v>
      </c>
      <c r="C18" s="51">
        <f>'Trimestre 3'!B1</f>
        <v>24989</v>
      </c>
      <c r="D18" s="52"/>
      <c r="E18" s="51">
        <f>'Trimestre 3'!G1</f>
        <v>-26.8027908279643</v>
      </c>
      <c r="F18" s="53"/>
    </row>
    <row r="19" spans="1:6" ht="21.75" customHeight="1" thickBot="1">
      <c r="A19" s="24" t="s">
        <v>18</v>
      </c>
      <c r="B19" s="25">
        <f>'Trimestre 4'!C1</f>
        <v>12</v>
      </c>
      <c r="C19" s="47">
        <f>'Trimestre 4'!B1</f>
        <v>11698.27</v>
      </c>
      <c r="D19" s="49"/>
      <c r="E19" s="47">
        <f>'Trimestre 4'!G1</f>
        <v>-14.561952322864833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6582.17</v>
      </c>
      <c r="C1">
        <f>COUNTA(A4:A203)</f>
        <v>14</v>
      </c>
      <c r="G1" s="20">
        <f>IF(B1&lt;&gt;0,H1/B1,0)</f>
        <v>-23.620126797089714</v>
      </c>
      <c r="H1" s="19">
        <f>SUM(H4:H195)</f>
        <v>-155471.69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22</v>
      </c>
      <c r="B4" s="16">
        <v>350</v>
      </c>
      <c r="C4" s="17">
        <v>43874</v>
      </c>
      <c r="D4" s="17">
        <v>43852</v>
      </c>
      <c r="E4" s="17"/>
      <c r="F4" s="17"/>
      <c r="G4" s="1">
        <f>D4-C4-(F4-E4)</f>
        <v>-22</v>
      </c>
      <c r="H4" s="16">
        <f>B4*G4</f>
        <v>-7700</v>
      </c>
    </row>
    <row r="5" spans="1:8" ht="14.25">
      <c r="A5" s="28" t="s">
        <v>23</v>
      </c>
      <c r="B5" s="16">
        <v>150</v>
      </c>
      <c r="C5" s="17">
        <v>43867</v>
      </c>
      <c r="D5" s="17">
        <v>43852</v>
      </c>
      <c r="E5" s="17"/>
      <c r="F5" s="17"/>
      <c r="G5" s="1">
        <f aca="true" t="shared" si="0" ref="G5:G68">D5-C5-(F5-E5)</f>
        <v>-15</v>
      </c>
      <c r="H5" s="16">
        <f aca="true" t="shared" si="1" ref="H5:H68">B5*G5</f>
        <v>-2250</v>
      </c>
    </row>
    <row r="6" spans="1:8" ht="14.25">
      <c r="A6" s="28" t="s">
        <v>24</v>
      </c>
      <c r="B6" s="16">
        <v>1300</v>
      </c>
      <c r="C6" s="17">
        <v>43870</v>
      </c>
      <c r="D6" s="17">
        <v>43852</v>
      </c>
      <c r="E6" s="17"/>
      <c r="F6" s="17"/>
      <c r="G6" s="1">
        <f t="shared" si="0"/>
        <v>-18</v>
      </c>
      <c r="H6" s="16">
        <f t="shared" si="1"/>
        <v>-23400</v>
      </c>
    </row>
    <row r="7" spans="1:8" ht="14.25">
      <c r="A7" s="28" t="s">
        <v>25</v>
      </c>
      <c r="B7" s="16">
        <v>146</v>
      </c>
      <c r="C7" s="17">
        <v>43888</v>
      </c>
      <c r="D7" s="17">
        <v>43868</v>
      </c>
      <c r="E7" s="17"/>
      <c r="F7" s="17"/>
      <c r="G7" s="1">
        <f t="shared" si="0"/>
        <v>-20</v>
      </c>
      <c r="H7" s="16">
        <f t="shared" si="1"/>
        <v>-2920</v>
      </c>
    </row>
    <row r="8" spans="1:8" ht="14.25">
      <c r="A8" s="28" t="s">
        <v>26</v>
      </c>
      <c r="B8" s="16">
        <v>5.58</v>
      </c>
      <c r="C8" s="17">
        <v>43901</v>
      </c>
      <c r="D8" s="17">
        <v>43878</v>
      </c>
      <c r="E8" s="17"/>
      <c r="F8" s="17"/>
      <c r="G8" s="1">
        <f t="shared" si="0"/>
        <v>-23</v>
      </c>
      <c r="H8" s="16">
        <f t="shared" si="1"/>
        <v>-128.34</v>
      </c>
    </row>
    <row r="9" spans="1:8" ht="14.25">
      <c r="A9" s="28" t="s">
        <v>27</v>
      </c>
      <c r="B9" s="16">
        <v>5.71</v>
      </c>
      <c r="C9" s="17">
        <v>43901</v>
      </c>
      <c r="D9" s="17">
        <v>43878</v>
      </c>
      <c r="E9" s="17"/>
      <c r="F9" s="17"/>
      <c r="G9" s="1">
        <f t="shared" si="0"/>
        <v>-23</v>
      </c>
      <c r="H9" s="16">
        <f t="shared" si="1"/>
        <v>-131.33</v>
      </c>
    </row>
    <row r="10" spans="1:8" ht="14.25">
      <c r="A10" s="28" t="s">
        <v>28</v>
      </c>
      <c r="B10" s="16">
        <v>220</v>
      </c>
      <c r="C10" s="17">
        <v>43911</v>
      </c>
      <c r="D10" s="17">
        <v>43882</v>
      </c>
      <c r="E10" s="17"/>
      <c r="F10" s="17"/>
      <c r="G10" s="1">
        <f t="shared" si="0"/>
        <v>-29</v>
      </c>
      <c r="H10" s="16">
        <f t="shared" si="1"/>
        <v>-6380</v>
      </c>
    </row>
    <row r="11" spans="1:8" ht="14.25">
      <c r="A11" s="28" t="s">
        <v>29</v>
      </c>
      <c r="B11" s="16">
        <v>439.48</v>
      </c>
      <c r="C11" s="17">
        <v>43913</v>
      </c>
      <c r="D11" s="17">
        <v>43887</v>
      </c>
      <c r="E11" s="17"/>
      <c r="F11" s="17"/>
      <c r="G11" s="1">
        <f t="shared" si="0"/>
        <v>-26</v>
      </c>
      <c r="H11" s="16">
        <f t="shared" si="1"/>
        <v>-11426.48</v>
      </c>
    </row>
    <row r="12" spans="1:8" ht="14.25">
      <c r="A12" s="28" t="s">
        <v>30</v>
      </c>
      <c r="B12" s="16">
        <v>227.27</v>
      </c>
      <c r="C12" s="17">
        <v>43919</v>
      </c>
      <c r="D12" s="17">
        <v>43892</v>
      </c>
      <c r="E12" s="17"/>
      <c r="F12" s="17"/>
      <c r="G12" s="1">
        <f t="shared" si="0"/>
        <v>-27</v>
      </c>
      <c r="H12" s="16">
        <f t="shared" si="1"/>
        <v>-6136.29</v>
      </c>
    </row>
    <row r="13" spans="1:8" ht="14.25">
      <c r="A13" s="28" t="s">
        <v>31</v>
      </c>
      <c r="B13" s="16">
        <v>2445.15</v>
      </c>
      <c r="C13" s="17">
        <v>43923</v>
      </c>
      <c r="D13" s="17">
        <v>43894</v>
      </c>
      <c r="E13" s="17"/>
      <c r="F13" s="17"/>
      <c r="G13" s="1">
        <f t="shared" si="0"/>
        <v>-29</v>
      </c>
      <c r="H13" s="16">
        <f t="shared" si="1"/>
        <v>-70909.35</v>
      </c>
    </row>
    <row r="14" spans="1:8" ht="14.25">
      <c r="A14" s="28" t="s">
        <v>32</v>
      </c>
      <c r="B14" s="16">
        <v>490.23</v>
      </c>
      <c r="C14" s="17">
        <v>43924</v>
      </c>
      <c r="D14" s="17">
        <v>43894</v>
      </c>
      <c r="E14" s="17"/>
      <c r="F14" s="17"/>
      <c r="G14" s="1">
        <f t="shared" si="0"/>
        <v>-30</v>
      </c>
      <c r="H14" s="16">
        <f t="shared" si="1"/>
        <v>-14706.900000000001</v>
      </c>
    </row>
    <row r="15" spans="1:8" ht="14.25">
      <c r="A15" s="28" t="s">
        <v>33</v>
      </c>
      <c r="B15" s="16">
        <v>50</v>
      </c>
      <c r="C15" s="17">
        <v>43938</v>
      </c>
      <c r="D15" s="17">
        <v>43931</v>
      </c>
      <c r="E15" s="17"/>
      <c r="F15" s="17"/>
      <c r="G15" s="1">
        <f t="shared" si="0"/>
        <v>-7</v>
      </c>
      <c r="H15" s="16">
        <f t="shared" si="1"/>
        <v>-350</v>
      </c>
    </row>
    <row r="16" spans="1:8" ht="14.25">
      <c r="A16" s="28" t="s">
        <v>34</v>
      </c>
      <c r="B16" s="16">
        <v>52.75</v>
      </c>
      <c r="C16" s="17">
        <v>43943</v>
      </c>
      <c r="D16" s="17">
        <v>43931</v>
      </c>
      <c r="E16" s="17"/>
      <c r="F16" s="17"/>
      <c r="G16" s="1">
        <f t="shared" si="0"/>
        <v>-12</v>
      </c>
      <c r="H16" s="16">
        <f t="shared" si="1"/>
        <v>-633</v>
      </c>
    </row>
    <row r="17" spans="1:8" ht="14.25">
      <c r="A17" s="28" t="s">
        <v>35</v>
      </c>
      <c r="B17" s="16">
        <v>700</v>
      </c>
      <c r="C17" s="17">
        <v>43943</v>
      </c>
      <c r="D17" s="17">
        <v>43931</v>
      </c>
      <c r="E17" s="17"/>
      <c r="F17" s="17"/>
      <c r="G17" s="1">
        <f t="shared" si="0"/>
        <v>-12</v>
      </c>
      <c r="H17" s="16">
        <f t="shared" si="1"/>
        <v>-8400</v>
      </c>
    </row>
    <row r="18" spans="1:8" ht="14.2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16937.440000000002</v>
      </c>
      <c r="C1">
        <f>COUNTA(A4:A203)</f>
        <v>12</v>
      </c>
      <c r="G1" s="20">
        <f>IF(B1&lt;&gt;0,H1/B1,0)</f>
        <v>-26.20956118516139</v>
      </c>
      <c r="H1" s="19">
        <f>SUM(H4:H195)</f>
        <v>-443922.87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36</v>
      </c>
      <c r="B4" s="16">
        <v>350</v>
      </c>
      <c r="C4" s="17">
        <v>43957</v>
      </c>
      <c r="D4" s="17">
        <v>43931</v>
      </c>
      <c r="E4" s="17"/>
      <c r="F4" s="17"/>
      <c r="G4" s="1">
        <f>D4-C4-(F4-E4)</f>
        <v>-26</v>
      </c>
      <c r="H4" s="16">
        <f>B4*G4</f>
        <v>-9100</v>
      </c>
    </row>
    <row r="5" spans="1:8" ht="14.25">
      <c r="A5" s="28" t="s">
        <v>37</v>
      </c>
      <c r="B5" s="16">
        <v>1709.9</v>
      </c>
      <c r="C5" s="17">
        <v>43960</v>
      </c>
      <c r="D5" s="17">
        <v>43931</v>
      </c>
      <c r="E5" s="17"/>
      <c r="F5" s="17"/>
      <c r="G5" s="1">
        <f aca="true" t="shared" si="0" ref="G5:G68">D5-C5-(F5-E5)</f>
        <v>-29</v>
      </c>
      <c r="H5" s="16">
        <f aca="true" t="shared" si="1" ref="H5:H68">B5*G5</f>
        <v>-49587.100000000006</v>
      </c>
    </row>
    <row r="6" spans="1:8" ht="14.25">
      <c r="A6" s="28" t="s">
        <v>38</v>
      </c>
      <c r="B6" s="16">
        <v>6167.21</v>
      </c>
      <c r="C6" s="17">
        <v>43994</v>
      </c>
      <c r="D6" s="17">
        <v>43966</v>
      </c>
      <c r="E6" s="17"/>
      <c r="F6" s="17"/>
      <c r="G6" s="1">
        <f t="shared" si="0"/>
        <v>-28</v>
      </c>
      <c r="H6" s="16">
        <f t="shared" si="1"/>
        <v>-172681.88</v>
      </c>
    </row>
    <row r="7" spans="1:8" ht="14.25">
      <c r="A7" s="28" t="s">
        <v>39</v>
      </c>
      <c r="B7" s="16">
        <v>350</v>
      </c>
      <c r="C7" s="17">
        <v>43994</v>
      </c>
      <c r="D7" s="17">
        <v>43966</v>
      </c>
      <c r="E7" s="17"/>
      <c r="F7" s="17"/>
      <c r="G7" s="1">
        <f t="shared" si="0"/>
        <v>-28</v>
      </c>
      <c r="H7" s="16">
        <f t="shared" si="1"/>
        <v>-9800</v>
      </c>
    </row>
    <row r="8" spans="1:8" ht="14.25">
      <c r="A8" s="28" t="s">
        <v>40</v>
      </c>
      <c r="B8" s="16">
        <v>2547</v>
      </c>
      <c r="C8" s="17">
        <v>43996</v>
      </c>
      <c r="D8" s="17">
        <v>43966</v>
      </c>
      <c r="E8" s="17"/>
      <c r="F8" s="17"/>
      <c r="G8" s="1">
        <f t="shared" si="0"/>
        <v>-30</v>
      </c>
      <c r="H8" s="16">
        <f t="shared" si="1"/>
        <v>-76410</v>
      </c>
    </row>
    <row r="9" spans="1:8" ht="14.25">
      <c r="A9" s="28" t="s">
        <v>41</v>
      </c>
      <c r="B9" s="16">
        <v>65</v>
      </c>
      <c r="C9" s="17">
        <v>44007</v>
      </c>
      <c r="D9" s="17">
        <v>43997</v>
      </c>
      <c r="E9" s="17"/>
      <c r="F9" s="17"/>
      <c r="G9" s="1">
        <f t="shared" si="0"/>
        <v>-10</v>
      </c>
      <c r="H9" s="16">
        <f t="shared" si="1"/>
        <v>-650</v>
      </c>
    </row>
    <row r="10" spans="1:8" ht="14.25">
      <c r="A10" s="28" t="s">
        <v>42</v>
      </c>
      <c r="B10" s="16">
        <v>350</v>
      </c>
      <c r="C10" s="17">
        <v>44017</v>
      </c>
      <c r="D10" s="17">
        <v>43997</v>
      </c>
      <c r="E10" s="17"/>
      <c r="F10" s="17"/>
      <c r="G10" s="1">
        <f t="shared" si="0"/>
        <v>-20</v>
      </c>
      <c r="H10" s="16">
        <f t="shared" si="1"/>
        <v>-7000</v>
      </c>
    </row>
    <row r="11" spans="1:8" ht="14.25">
      <c r="A11" s="28" t="s">
        <v>43</v>
      </c>
      <c r="B11" s="16">
        <v>1644.1</v>
      </c>
      <c r="C11" s="17">
        <v>44023</v>
      </c>
      <c r="D11" s="17">
        <v>43997</v>
      </c>
      <c r="E11" s="17"/>
      <c r="F11" s="17"/>
      <c r="G11" s="1">
        <f t="shared" si="0"/>
        <v>-26</v>
      </c>
      <c r="H11" s="16">
        <f t="shared" si="1"/>
        <v>-42746.6</v>
      </c>
    </row>
    <row r="12" spans="1:8" ht="14.25">
      <c r="A12" s="28" t="s">
        <v>44</v>
      </c>
      <c r="B12" s="16">
        <v>1300</v>
      </c>
      <c r="C12" s="17">
        <v>44028</v>
      </c>
      <c r="D12" s="17">
        <v>44013</v>
      </c>
      <c r="E12" s="17"/>
      <c r="F12" s="17"/>
      <c r="G12" s="1">
        <f t="shared" si="0"/>
        <v>-15</v>
      </c>
      <c r="H12" s="16">
        <f t="shared" si="1"/>
        <v>-19500</v>
      </c>
    </row>
    <row r="13" spans="1:8" ht="14.25">
      <c r="A13" s="28" t="s">
        <v>45</v>
      </c>
      <c r="B13" s="16">
        <v>335.5</v>
      </c>
      <c r="C13" s="17">
        <v>44036</v>
      </c>
      <c r="D13" s="17">
        <v>44013</v>
      </c>
      <c r="E13" s="17"/>
      <c r="F13" s="17"/>
      <c r="G13" s="1">
        <f t="shared" si="0"/>
        <v>-23</v>
      </c>
      <c r="H13" s="16">
        <f t="shared" si="1"/>
        <v>-7716.5</v>
      </c>
    </row>
    <row r="14" spans="1:8" ht="14.25">
      <c r="A14" s="28" t="s">
        <v>46</v>
      </c>
      <c r="B14" s="16">
        <v>316.37</v>
      </c>
      <c r="C14" s="17">
        <v>44036</v>
      </c>
      <c r="D14" s="17">
        <v>44013</v>
      </c>
      <c r="E14" s="17"/>
      <c r="F14" s="17"/>
      <c r="G14" s="1">
        <f t="shared" si="0"/>
        <v>-23</v>
      </c>
      <c r="H14" s="16">
        <f t="shared" si="1"/>
        <v>-7276.51</v>
      </c>
    </row>
    <row r="15" spans="1:8" ht="14.25">
      <c r="A15" s="28" t="s">
        <v>47</v>
      </c>
      <c r="B15" s="16">
        <v>1802.36</v>
      </c>
      <c r="C15" s="17">
        <v>44036</v>
      </c>
      <c r="D15" s="17">
        <v>44013</v>
      </c>
      <c r="E15" s="17"/>
      <c r="F15" s="17"/>
      <c r="G15" s="1">
        <f t="shared" si="0"/>
        <v>-23</v>
      </c>
      <c r="H15" s="16">
        <f t="shared" si="1"/>
        <v>-41454.28</v>
      </c>
    </row>
    <row r="16" spans="1:8" ht="14.2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4.2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4.2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24989</v>
      </c>
      <c r="C1">
        <f>COUNTA(A4:A203)</f>
        <v>14</v>
      </c>
      <c r="G1" s="20">
        <f>IF(B1&lt;&gt;0,H1/B1,0)</f>
        <v>-26.8027908279643</v>
      </c>
      <c r="H1" s="19">
        <f>SUM(H4:H195)</f>
        <v>-669774.94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48</v>
      </c>
      <c r="B4" s="16">
        <v>2821.2</v>
      </c>
      <c r="C4" s="17">
        <v>44045</v>
      </c>
      <c r="D4" s="17">
        <v>44018</v>
      </c>
      <c r="E4" s="17"/>
      <c r="F4" s="17"/>
      <c r="G4" s="1">
        <f>D4-C4-(F4-E4)</f>
        <v>-27</v>
      </c>
      <c r="H4" s="16">
        <f>B4*G4</f>
        <v>-76172.4</v>
      </c>
    </row>
    <row r="5" spans="1:8" ht="14.25">
      <c r="A5" s="28" t="s">
        <v>49</v>
      </c>
      <c r="B5" s="16">
        <v>1440</v>
      </c>
      <c r="C5" s="17">
        <v>44050</v>
      </c>
      <c r="D5" s="17">
        <v>44021</v>
      </c>
      <c r="E5" s="17"/>
      <c r="F5" s="17"/>
      <c r="G5" s="1">
        <f aca="true" t="shared" si="0" ref="G5:G68">D5-C5-(F5-E5)</f>
        <v>-29</v>
      </c>
      <c r="H5" s="16">
        <f aca="true" t="shared" si="1" ref="H5:H68">B5*G5</f>
        <v>-41760</v>
      </c>
    </row>
    <row r="6" spans="1:8" ht="14.25">
      <c r="A6" s="28" t="s">
        <v>50</v>
      </c>
      <c r="B6" s="16">
        <v>53.57</v>
      </c>
      <c r="C6" s="17">
        <v>44050</v>
      </c>
      <c r="D6" s="17">
        <v>44021</v>
      </c>
      <c r="E6" s="17"/>
      <c r="F6" s="17"/>
      <c r="G6" s="1">
        <f t="shared" si="0"/>
        <v>-29</v>
      </c>
      <c r="H6" s="16">
        <f t="shared" si="1"/>
        <v>-1553.53</v>
      </c>
    </row>
    <row r="7" spans="1:8" ht="14.25">
      <c r="A7" s="28" t="s">
        <v>51</v>
      </c>
      <c r="B7" s="16">
        <v>719</v>
      </c>
      <c r="C7" s="17">
        <v>44051</v>
      </c>
      <c r="D7" s="17">
        <v>44021</v>
      </c>
      <c r="E7" s="17"/>
      <c r="F7" s="17"/>
      <c r="G7" s="1">
        <f t="shared" si="0"/>
        <v>-30</v>
      </c>
      <c r="H7" s="16">
        <f t="shared" si="1"/>
        <v>-21570</v>
      </c>
    </row>
    <row r="8" spans="1:8" ht="14.25">
      <c r="A8" s="28" t="s">
        <v>52</v>
      </c>
      <c r="B8" s="16">
        <v>350</v>
      </c>
      <c r="C8" s="17">
        <v>44052</v>
      </c>
      <c r="D8" s="17">
        <v>44025</v>
      </c>
      <c r="E8" s="17"/>
      <c r="F8" s="17"/>
      <c r="G8" s="1">
        <f t="shared" si="0"/>
        <v>-27</v>
      </c>
      <c r="H8" s="16">
        <f t="shared" si="1"/>
        <v>-9450</v>
      </c>
    </row>
    <row r="9" spans="1:8" ht="14.25">
      <c r="A9" s="28" t="s">
        <v>53</v>
      </c>
      <c r="B9" s="16">
        <v>9750</v>
      </c>
      <c r="C9" s="17">
        <v>44051</v>
      </c>
      <c r="D9" s="17">
        <v>44025</v>
      </c>
      <c r="E9" s="17"/>
      <c r="F9" s="17"/>
      <c r="G9" s="1">
        <f t="shared" si="0"/>
        <v>-26</v>
      </c>
      <c r="H9" s="16">
        <f t="shared" si="1"/>
        <v>-253500</v>
      </c>
    </row>
    <row r="10" spans="1:8" ht="14.25">
      <c r="A10" s="28" t="s">
        <v>54</v>
      </c>
      <c r="B10" s="16">
        <v>4200</v>
      </c>
      <c r="C10" s="17">
        <v>44056</v>
      </c>
      <c r="D10" s="17">
        <v>44028</v>
      </c>
      <c r="E10" s="17"/>
      <c r="F10" s="17"/>
      <c r="G10" s="1">
        <f t="shared" si="0"/>
        <v>-28</v>
      </c>
      <c r="H10" s="16">
        <f t="shared" si="1"/>
        <v>-117600</v>
      </c>
    </row>
    <row r="11" spans="1:8" ht="14.25">
      <c r="A11" s="28" t="s">
        <v>55</v>
      </c>
      <c r="B11" s="16">
        <v>2100</v>
      </c>
      <c r="C11" s="17">
        <v>44056</v>
      </c>
      <c r="D11" s="17">
        <v>44028</v>
      </c>
      <c r="E11" s="17"/>
      <c r="F11" s="17"/>
      <c r="G11" s="1">
        <f t="shared" si="0"/>
        <v>-28</v>
      </c>
      <c r="H11" s="16">
        <f t="shared" si="1"/>
        <v>-58800</v>
      </c>
    </row>
    <row r="12" spans="1:8" ht="14.25">
      <c r="A12" s="28" t="s">
        <v>56</v>
      </c>
      <c r="B12" s="16">
        <v>106.56</v>
      </c>
      <c r="C12" s="17">
        <v>44062</v>
      </c>
      <c r="D12" s="17">
        <v>44039</v>
      </c>
      <c r="E12" s="17"/>
      <c r="F12" s="17"/>
      <c r="G12" s="1">
        <f t="shared" si="0"/>
        <v>-23</v>
      </c>
      <c r="H12" s="16">
        <f t="shared" si="1"/>
        <v>-2450.88</v>
      </c>
    </row>
    <row r="13" spans="1:8" ht="14.25">
      <c r="A13" s="28" t="s">
        <v>57</v>
      </c>
      <c r="B13" s="16">
        <v>109.51</v>
      </c>
      <c r="C13" s="17">
        <v>44073</v>
      </c>
      <c r="D13" s="17">
        <v>44043</v>
      </c>
      <c r="E13" s="17"/>
      <c r="F13" s="17"/>
      <c r="G13" s="1">
        <f t="shared" si="0"/>
        <v>-30</v>
      </c>
      <c r="H13" s="16">
        <f t="shared" si="1"/>
        <v>-3285.3</v>
      </c>
    </row>
    <row r="14" spans="1:8" ht="14.25">
      <c r="A14" s="28" t="s">
        <v>58</v>
      </c>
      <c r="B14" s="16">
        <v>35.19</v>
      </c>
      <c r="C14" s="17">
        <v>44078</v>
      </c>
      <c r="D14" s="17">
        <v>44048</v>
      </c>
      <c r="E14" s="17"/>
      <c r="F14" s="17"/>
      <c r="G14" s="1">
        <f t="shared" si="0"/>
        <v>-30</v>
      </c>
      <c r="H14" s="16">
        <f t="shared" si="1"/>
        <v>-1055.6999999999998</v>
      </c>
    </row>
    <row r="15" spans="1:8" ht="14.25">
      <c r="A15" s="28" t="s">
        <v>59</v>
      </c>
      <c r="B15" s="16">
        <v>350</v>
      </c>
      <c r="C15" s="17">
        <v>44097</v>
      </c>
      <c r="D15" s="17">
        <v>44067</v>
      </c>
      <c r="E15" s="17"/>
      <c r="F15" s="17"/>
      <c r="G15" s="1">
        <f t="shared" si="0"/>
        <v>-30</v>
      </c>
      <c r="H15" s="16">
        <f t="shared" si="1"/>
        <v>-10500</v>
      </c>
    </row>
    <row r="16" spans="1:8" ht="14.25">
      <c r="A16" s="28" t="s">
        <v>60</v>
      </c>
      <c r="B16" s="16">
        <v>870.63</v>
      </c>
      <c r="C16" s="17">
        <v>44078</v>
      </c>
      <c r="D16" s="17">
        <v>44067</v>
      </c>
      <c r="E16" s="17"/>
      <c r="F16" s="17"/>
      <c r="G16" s="1">
        <f t="shared" si="0"/>
        <v>-11</v>
      </c>
      <c r="H16" s="16">
        <f t="shared" si="1"/>
        <v>-9576.93</v>
      </c>
    </row>
    <row r="17" spans="1:8" ht="14.25">
      <c r="A17" s="28" t="s">
        <v>61</v>
      </c>
      <c r="B17" s="16">
        <v>2083.34</v>
      </c>
      <c r="C17" s="17">
        <v>44099</v>
      </c>
      <c r="D17" s="17">
        <v>44069</v>
      </c>
      <c r="E17" s="17"/>
      <c r="F17" s="17"/>
      <c r="G17" s="1">
        <f t="shared" si="0"/>
        <v>-30</v>
      </c>
      <c r="H17" s="16">
        <f t="shared" si="1"/>
        <v>-62500.200000000004</v>
      </c>
    </row>
    <row r="18" spans="1:8" ht="14.2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11698.27</v>
      </c>
      <c r="C1">
        <f>COUNTA(A4:A203)</f>
        <v>12</v>
      </c>
      <c r="G1" s="20">
        <f>IF(B1&lt;&gt;0,H1/B1,0)</f>
        <v>-14.561952322864833</v>
      </c>
      <c r="H1" s="19">
        <f>SUM(H4:H195)</f>
        <v>-170349.65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62</v>
      </c>
      <c r="B4" s="16">
        <v>350</v>
      </c>
      <c r="C4" s="17">
        <v>44129</v>
      </c>
      <c r="D4" s="17">
        <v>44159</v>
      </c>
      <c r="E4" s="17"/>
      <c r="F4" s="17"/>
      <c r="G4" s="1">
        <f>D4-C4-(F4-E4)</f>
        <v>30</v>
      </c>
      <c r="H4" s="16">
        <f>B4*G4</f>
        <v>10500</v>
      </c>
    </row>
    <row r="5" spans="1:8" ht="14.25">
      <c r="A5" s="28" t="s">
        <v>63</v>
      </c>
      <c r="B5" s="16">
        <v>1764</v>
      </c>
      <c r="C5" s="17">
        <v>44137</v>
      </c>
      <c r="D5" s="17">
        <v>44159</v>
      </c>
      <c r="E5" s="17"/>
      <c r="F5" s="17"/>
      <c r="G5" s="1">
        <f aca="true" t="shared" si="0" ref="G5:G68">D5-C5-(F5-E5)</f>
        <v>22</v>
      </c>
      <c r="H5" s="16">
        <f aca="true" t="shared" si="1" ref="H5:H68">B5*G5</f>
        <v>38808</v>
      </c>
    </row>
    <row r="6" spans="1:8" ht="14.25">
      <c r="A6" s="28" t="s">
        <v>64</v>
      </c>
      <c r="B6" s="16">
        <v>350</v>
      </c>
      <c r="C6" s="17">
        <v>44147</v>
      </c>
      <c r="D6" s="17">
        <v>44159</v>
      </c>
      <c r="E6" s="17"/>
      <c r="F6" s="17"/>
      <c r="G6" s="1">
        <f t="shared" si="0"/>
        <v>12</v>
      </c>
      <c r="H6" s="16">
        <f t="shared" si="1"/>
        <v>4200</v>
      </c>
    </row>
    <row r="7" spans="1:8" ht="14.25">
      <c r="A7" s="28" t="s">
        <v>65</v>
      </c>
      <c r="B7" s="16">
        <v>634</v>
      </c>
      <c r="C7" s="17">
        <v>44147</v>
      </c>
      <c r="D7" s="17">
        <v>44159</v>
      </c>
      <c r="E7" s="17"/>
      <c r="F7" s="17"/>
      <c r="G7" s="1">
        <f t="shared" si="0"/>
        <v>12</v>
      </c>
      <c r="H7" s="16">
        <f t="shared" si="1"/>
        <v>7608</v>
      </c>
    </row>
    <row r="8" spans="1:8" ht="14.25">
      <c r="A8" s="28" t="s">
        <v>66</v>
      </c>
      <c r="B8" s="16">
        <v>273.77</v>
      </c>
      <c r="C8" s="17">
        <v>44154</v>
      </c>
      <c r="D8" s="17">
        <v>44159</v>
      </c>
      <c r="E8" s="17"/>
      <c r="F8" s="17"/>
      <c r="G8" s="1">
        <f t="shared" si="0"/>
        <v>5</v>
      </c>
      <c r="H8" s="16">
        <f t="shared" si="1"/>
        <v>1368.85</v>
      </c>
    </row>
    <row r="9" spans="1:8" ht="14.25">
      <c r="A9" s="28" t="s">
        <v>67</v>
      </c>
      <c r="B9" s="16">
        <v>150</v>
      </c>
      <c r="C9" s="17">
        <v>44169</v>
      </c>
      <c r="D9" s="17">
        <v>44159</v>
      </c>
      <c r="E9" s="17"/>
      <c r="F9" s="17"/>
      <c r="G9" s="1">
        <f t="shared" si="0"/>
        <v>-10</v>
      </c>
      <c r="H9" s="16">
        <f t="shared" si="1"/>
        <v>-1500</v>
      </c>
    </row>
    <row r="10" spans="1:8" ht="14.25">
      <c r="A10" s="28" t="s">
        <v>68</v>
      </c>
      <c r="B10" s="16">
        <v>350</v>
      </c>
      <c r="C10" s="17">
        <v>44175</v>
      </c>
      <c r="D10" s="17">
        <v>44159</v>
      </c>
      <c r="E10" s="17"/>
      <c r="F10" s="17"/>
      <c r="G10" s="1">
        <f t="shared" si="0"/>
        <v>-16</v>
      </c>
      <c r="H10" s="16">
        <f t="shared" si="1"/>
        <v>-5600</v>
      </c>
    </row>
    <row r="11" spans="1:8" ht="14.25">
      <c r="A11" s="28" t="s">
        <v>69</v>
      </c>
      <c r="B11" s="16">
        <v>450</v>
      </c>
      <c r="C11" s="17">
        <v>44182</v>
      </c>
      <c r="D11" s="17">
        <v>44159</v>
      </c>
      <c r="E11" s="17"/>
      <c r="F11" s="17"/>
      <c r="G11" s="1">
        <f t="shared" si="0"/>
        <v>-23</v>
      </c>
      <c r="H11" s="16">
        <f t="shared" si="1"/>
        <v>-10350</v>
      </c>
    </row>
    <row r="12" spans="1:8" ht="14.25">
      <c r="A12" s="28" t="s">
        <v>70</v>
      </c>
      <c r="B12" s="16">
        <v>4230.5</v>
      </c>
      <c r="C12" s="17">
        <v>44188</v>
      </c>
      <c r="D12" s="17">
        <v>44159</v>
      </c>
      <c r="E12" s="17"/>
      <c r="F12" s="17"/>
      <c r="G12" s="1">
        <f t="shared" si="0"/>
        <v>-29</v>
      </c>
      <c r="H12" s="16">
        <f t="shared" si="1"/>
        <v>-122684.5</v>
      </c>
    </row>
    <row r="13" spans="1:8" ht="14.25">
      <c r="A13" s="28" t="s">
        <v>71</v>
      </c>
      <c r="B13" s="16">
        <v>350</v>
      </c>
      <c r="C13" s="17">
        <v>44198</v>
      </c>
      <c r="D13" s="17">
        <v>44168</v>
      </c>
      <c r="E13" s="17"/>
      <c r="F13" s="17"/>
      <c r="G13" s="1">
        <f t="shared" si="0"/>
        <v>-30</v>
      </c>
      <c r="H13" s="16">
        <f t="shared" si="1"/>
        <v>-10500</v>
      </c>
    </row>
    <row r="14" spans="1:8" ht="14.25">
      <c r="A14" s="28" t="s">
        <v>72</v>
      </c>
      <c r="B14" s="16">
        <v>2236</v>
      </c>
      <c r="C14" s="17">
        <v>44207</v>
      </c>
      <c r="D14" s="17">
        <v>44177</v>
      </c>
      <c r="E14" s="17"/>
      <c r="F14" s="17"/>
      <c r="G14" s="1">
        <f t="shared" si="0"/>
        <v>-30</v>
      </c>
      <c r="H14" s="16">
        <f t="shared" si="1"/>
        <v>-67080</v>
      </c>
    </row>
    <row r="15" spans="1:8" ht="14.25">
      <c r="A15" s="28" t="s">
        <v>73</v>
      </c>
      <c r="B15" s="16">
        <v>560</v>
      </c>
      <c r="C15" s="17">
        <v>44213</v>
      </c>
      <c r="D15" s="17">
        <v>44186</v>
      </c>
      <c r="E15" s="17"/>
      <c r="F15" s="17"/>
      <c r="G15" s="1">
        <f t="shared" si="0"/>
        <v>-27</v>
      </c>
      <c r="H15" s="16">
        <f t="shared" si="1"/>
        <v>-15120</v>
      </c>
    </row>
    <row r="16" spans="1:8" ht="14.2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4.2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4.2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2021-04-14T08:27:46Z</dcterms:modified>
  <cp:category/>
  <cp:version/>
  <cp:contentType/>
  <cp:contentStatus/>
</cp:coreProperties>
</file>